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Q:\엑셀팀\세희\리뉴얼 작업\6. 제품수불부\"/>
    </mc:Choice>
  </mc:AlternateContent>
  <xr:revisionPtr revIDLastSave="0" documentId="13_ncr:1_{A05F52BE-FDA2-4CF4-B630-94242591ED82}" xr6:coauthVersionLast="47" xr6:coauthVersionMax="47" xr10:uidLastSave="{00000000-0000-0000-0000-000000000000}"/>
  <bookViews>
    <workbookView xWindow="2160" yWindow="345" windowWidth="32010" windowHeight="20625" xr2:uid="{00000000-000D-0000-FFFF-FFFF00000000}"/>
  </bookViews>
  <sheets>
    <sheet name="제품수불부" sheetId="1" r:id="rId1"/>
    <sheet name="차트" sheetId="2" r:id="rId2"/>
  </sheets>
  <definedNames>
    <definedName name="_xlnm.Print_Area" localSheetId="0">제품수불부!$B$2:$J$30</definedName>
    <definedName name="_xlnm.Print_Area" localSheetId="1">차트!$B$2:$O$23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J26" i="1" s="1"/>
  <c r="H27" i="1"/>
  <c r="J27" i="1" s="1"/>
  <c r="H28" i="1"/>
  <c r="J28" i="1" s="1"/>
  <c r="H29" i="1"/>
  <c r="J29" i="1" s="1"/>
  <c r="J25" i="1"/>
  <c r="C21" i="2" l="1"/>
  <c r="N21" i="2"/>
  <c r="M21" i="2"/>
  <c r="L21" i="2"/>
  <c r="K21" i="2"/>
  <c r="J21" i="2"/>
  <c r="I21" i="2"/>
  <c r="H21" i="2"/>
  <c r="G21" i="2"/>
  <c r="F21" i="2"/>
  <c r="E21" i="2"/>
  <c r="D21" i="2"/>
  <c r="C20" i="2"/>
  <c r="N20" i="2"/>
  <c r="M20" i="2"/>
  <c r="L20" i="2"/>
  <c r="K20" i="2"/>
  <c r="J20" i="2"/>
  <c r="I20" i="2"/>
  <c r="H20" i="2"/>
  <c r="G20" i="2"/>
  <c r="F20" i="2"/>
  <c r="E20" i="2"/>
  <c r="D20" i="2"/>
  <c r="O21" i="2" l="1"/>
  <c r="O20" i="2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M22" i="2" l="1"/>
  <c r="H22" i="2"/>
  <c r="N22" i="2"/>
  <c r="G22" i="2"/>
  <c r="L22" i="2"/>
  <c r="F22" i="2"/>
  <c r="C22" i="2"/>
  <c r="K22" i="2"/>
  <c r="E22" i="2"/>
  <c r="J22" i="2"/>
  <c r="D22" i="2"/>
  <c r="I22" i="2"/>
  <c r="J5" i="1"/>
  <c r="I23" i="2" l="1"/>
  <c r="C23" i="2"/>
  <c r="H23" i="2"/>
  <c r="N23" i="2"/>
  <c r="M23" i="2"/>
  <c r="G23" i="2"/>
  <c r="J23" i="2"/>
  <c r="L23" i="2"/>
  <c r="F23" i="2"/>
  <c r="D23" i="2"/>
  <c r="K23" i="2"/>
  <c r="E23" i="2"/>
  <c r="O22" i="2"/>
  <c r="O23" i="2" l="1"/>
</calcChain>
</file>

<file path=xl/sharedStrings.xml><?xml version="1.0" encoding="utf-8"?>
<sst xmlns="http://schemas.openxmlformats.org/spreadsheetml/2006/main" count="54" uniqueCount="50">
  <si>
    <t>일자</t>
    <phoneticPr fontId="1" type="noConversion"/>
  </si>
  <si>
    <t>품명</t>
    <phoneticPr fontId="1" type="noConversion"/>
  </si>
  <si>
    <t>규격</t>
    <phoneticPr fontId="1" type="noConversion"/>
  </si>
  <si>
    <t>공사명</t>
    <phoneticPr fontId="1" type="noConversion"/>
  </si>
  <si>
    <t>입고량</t>
    <phoneticPr fontId="1" type="noConversion"/>
  </si>
  <si>
    <t>출고량</t>
    <phoneticPr fontId="1" type="noConversion"/>
  </si>
  <si>
    <t>재고량</t>
    <phoneticPr fontId="1" type="noConversion"/>
  </si>
  <si>
    <t>단가</t>
    <phoneticPr fontId="1" type="noConversion"/>
  </si>
  <si>
    <t>금액</t>
    <phoneticPr fontId="1" type="noConversion"/>
  </si>
  <si>
    <t>구분</t>
    <phoneticPr fontId="1" type="noConversion"/>
  </si>
  <si>
    <t>입고량</t>
    <phoneticPr fontId="1" type="noConversion"/>
  </si>
  <si>
    <t>출고량</t>
    <phoneticPr fontId="1" type="noConversion"/>
  </si>
  <si>
    <t>재고량</t>
    <phoneticPr fontId="1" type="noConversion"/>
  </si>
  <si>
    <t>제품수불부</t>
    <phoneticPr fontId="1" type="noConversion"/>
  </si>
  <si>
    <r>
      <rPr>
        <b/>
        <sz val="9"/>
        <color theme="1"/>
        <rFont val="맑은 고딕"/>
        <family val="3"/>
        <charset val="129"/>
      </rPr>
      <t>합계</t>
    </r>
    <phoneticPr fontId="1" type="noConversion"/>
  </si>
  <si>
    <t>M10x50</t>
    <phoneticPr fontId="1" type="noConversion"/>
  </si>
  <si>
    <t>건설용 철구조물 조립</t>
    <phoneticPr fontId="1" type="noConversion"/>
  </si>
  <si>
    <t>전기케이블</t>
    <phoneticPr fontId="1" type="noConversion"/>
  </si>
  <si>
    <t>3x2.5mm²</t>
    <phoneticPr fontId="1" type="noConversion"/>
  </si>
  <si>
    <t>주택 전기 시설공사</t>
  </si>
  <si>
    <t>주택 전기 시설공사</t>
    <phoneticPr fontId="1" type="noConversion"/>
  </si>
  <si>
    <t>배전반</t>
    <phoneticPr fontId="1" type="noConversion"/>
  </si>
  <si>
    <t xml:space="preserve"> 200A</t>
    <phoneticPr fontId="1" type="noConversion"/>
  </si>
  <si>
    <t>알루미늄 윈도우 프레임</t>
    <phoneticPr fontId="1" type="noConversion"/>
  </si>
  <si>
    <t>주택 리모델링</t>
    <phoneticPr fontId="1" type="noConversion"/>
  </si>
  <si>
    <t>강철 파이프</t>
    <phoneticPr fontId="1" type="noConversion"/>
  </si>
  <si>
    <t>2인치</t>
    <phoneticPr fontId="1" type="noConversion"/>
  </si>
  <si>
    <t>수도 배관 공사</t>
    <phoneticPr fontId="1" type="noConversion"/>
  </si>
  <si>
    <t>목재 판자</t>
    <phoneticPr fontId="1" type="noConversion"/>
  </si>
  <si>
    <t>2x4인치</t>
    <phoneticPr fontId="1" type="noConversion"/>
  </si>
  <si>
    <t>목조 건물 건설</t>
  </si>
  <si>
    <t>목조 건물 건설</t>
    <phoneticPr fontId="1" type="noConversion"/>
  </si>
  <si>
    <t>철강 보강 바</t>
    <phoneticPr fontId="1" type="noConversion"/>
  </si>
  <si>
    <t>16mm</t>
    <phoneticPr fontId="1" type="noConversion"/>
  </si>
  <si>
    <t>1200x800mm</t>
    <phoneticPr fontId="1" type="noConversion"/>
  </si>
  <si>
    <t>콘크리트 구조 보강</t>
    <phoneticPr fontId="1" type="noConversion"/>
  </si>
  <si>
    <t>목재 보수재</t>
    <phoneticPr fontId="1" type="noConversion"/>
  </si>
  <si>
    <t xml:space="preserve"> 2x6인치</t>
    <phoneticPr fontId="1" type="noConversion"/>
  </si>
  <si>
    <t>목재 지붕보</t>
    <phoneticPr fontId="1" type="noConversion"/>
  </si>
  <si>
    <t>2x10인치</t>
    <phoneticPr fontId="1" type="noConversion"/>
  </si>
  <si>
    <t>도마니아 토지</t>
    <phoneticPr fontId="1" type="noConversion"/>
  </si>
  <si>
    <t>5000m²</t>
    <phoneticPr fontId="1" type="noConversion"/>
  </si>
  <si>
    <t>주택 건설용 토지 준비</t>
    <phoneticPr fontId="1" type="noConversion"/>
  </si>
  <si>
    <t>도로표지판</t>
    <phoneticPr fontId="1" type="noConversion"/>
  </si>
  <si>
    <t>600x600mm</t>
    <phoneticPr fontId="1" type="noConversion"/>
  </si>
  <si>
    <t>도로 시설 유지보수</t>
    <phoneticPr fontId="1" type="noConversion"/>
  </si>
  <si>
    <t>천장 패널</t>
    <phoneticPr fontId="1" type="noConversion"/>
  </si>
  <si>
    <t>사무실 인테리어 리뉴얼</t>
    <phoneticPr fontId="1" type="noConversion"/>
  </si>
  <si>
    <t>스테인리스 스틸 볼트</t>
  </si>
  <si>
    <t xml:space="preserve">연도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</si>
</sst>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-* #,##0_-;\-* #,##0_-;_-* &quot;-&quot;_-;_-@_-"/>
    <numFmt numFmtId="176" formatCode="#,##0_ ;[Red]\-#,##0\ "/>
    <numFmt numFmtId="177" formatCode="General&quot;월&quot;"/>
    <numFmt numFmtId="178" formatCode="_-* #,##0.0_-;\-* #,##0.0_-;_-* &quot;-&quot;_-;_-@_-"/>
  </numFmts>
  <fonts count="15" x14ac:knownFonts="1">
    <font>
      <sz val="10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theme="1" tint="0.34998626667073579"/>
      <name val="Verdana"/>
      <family val="2"/>
    </font>
    <font>
      <sz val="9"/>
      <color theme="1" tint="0.34998626667073579"/>
      <name val="맑은 고딕"/>
      <family val="3"/>
      <charset val="129"/>
      <scheme val="minor"/>
    </font>
    <font>
      <b/>
      <sz val="9"/>
      <color theme="1"/>
      <name val="Verdana"/>
      <family val="2"/>
    </font>
    <font>
      <b/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b/>
      <sz val="9"/>
      <color theme="7"/>
      <name val="Verdana"/>
      <family val="2"/>
    </font>
    <font>
      <b/>
      <sz val="9"/>
      <color theme="4"/>
      <name val="Verdana"/>
      <family val="2"/>
    </font>
    <font>
      <b/>
      <sz val="9"/>
      <color theme="5"/>
      <name val="Verdana"/>
      <family val="2"/>
    </font>
    <font>
      <sz val="10"/>
      <color theme="1"/>
      <name val="맑은 고딕"/>
      <family val="3"/>
      <charset val="129"/>
    </font>
    <font>
      <b/>
      <sz val="9"/>
      <color theme="6"/>
      <name val="Verdana"/>
      <family val="2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/>
      <bottom style="medium">
        <color theme="0" tint="-0.14996795556505021"/>
      </bottom>
      <diagonal/>
    </border>
    <border>
      <left/>
      <right style="thick">
        <color theme="4"/>
      </right>
      <top/>
      <bottom/>
      <diagonal/>
    </border>
    <border>
      <left style="thin">
        <color theme="0" tint="-4.9989318521683403E-2"/>
      </left>
      <right/>
      <top/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14996795556505021"/>
      </bottom>
      <diagonal/>
    </border>
    <border>
      <left style="thin">
        <color theme="0" tint="-4.9989318521683403E-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ck">
        <color theme="4"/>
      </left>
      <right style="thin">
        <color theme="0" tint="-4.9989318521683403E-2"/>
      </right>
      <top style="thin">
        <color theme="0" tint="-0.14996795556505021"/>
      </top>
      <bottom style="thin">
        <color theme="0" tint="-4.9989318521683403E-2"/>
      </bottom>
      <diagonal/>
    </border>
    <border>
      <left style="thick">
        <color theme="5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ck">
        <color theme="6"/>
      </left>
      <right style="thin">
        <color theme="0" tint="-4.9989318521683403E-2"/>
      </right>
      <top style="thin">
        <color theme="0" tint="-4.9989318521683403E-2"/>
      </top>
      <bottom style="thin">
        <color theme="0" tint="-0.14996795556505021"/>
      </bottom>
      <diagonal/>
    </border>
    <border>
      <left style="thick">
        <color theme="7"/>
      </left>
      <right style="thin">
        <color theme="0" tint="-4.9989318521683403E-2"/>
      </right>
      <top style="thin">
        <color theme="0" tint="-0.14996795556505021"/>
      </top>
      <bottom style="thin">
        <color theme="0" tint="-0.14993743705557422"/>
      </bottom>
      <diagonal/>
    </border>
    <border>
      <left style="thick">
        <color theme="0" tint="-4.9989318521683403E-2"/>
      </left>
      <right/>
      <top/>
      <bottom style="thin">
        <color theme="0" tint="-0.1499679555650502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 shrinkToFit="1"/>
    </xf>
    <xf numFmtId="0" fontId="5" fillId="0" borderId="0" xfId="0" applyFont="1">
      <alignment vertical="center"/>
    </xf>
    <xf numFmtId="14" fontId="4" fillId="0" borderId="0" xfId="0" applyNumberFormat="1" applyFont="1">
      <alignment vertical="center"/>
    </xf>
    <xf numFmtId="176" fontId="9" fillId="0" borderId="0" xfId="0" applyNumberFormat="1" applyFont="1" applyAlignment="1">
      <alignment vertical="center" shrinkToFit="1"/>
    </xf>
    <xf numFmtId="176" fontId="6" fillId="3" borderId="4" xfId="0" applyNumberFormat="1" applyFont="1" applyFill="1" applyBorder="1" applyAlignment="1">
      <alignment vertical="center" shrinkToFit="1"/>
    </xf>
    <xf numFmtId="0" fontId="12" fillId="3" borderId="0" xfId="0" applyFont="1" applyFill="1" applyAlignment="1">
      <alignment horizontal="center"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2" xfId="0" applyNumberFormat="1" applyFont="1" applyBorder="1" applyAlignment="1">
      <alignment vertical="center" shrinkToFit="1"/>
    </xf>
    <xf numFmtId="0" fontId="7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6" fontId="13" fillId="0" borderId="0" xfId="0" applyNumberFormat="1" applyFont="1" applyAlignment="1">
      <alignment vertical="center" shrinkToFit="1"/>
    </xf>
    <xf numFmtId="0" fontId="14" fillId="3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6" fillId="2" borderId="7" xfId="0" applyFont="1" applyFill="1" applyBorder="1" applyAlignment="1">
      <alignment horizontal="center" vertical="center"/>
    </xf>
    <xf numFmtId="176" fontId="10" fillId="0" borderId="8" xfId="0" applyNumberFormat="1" applyFont="1" applyBorder="1" applyAlignment="1">
      <alignment vertical="center" shrinkToFit="1"/>
    </xf>
    <xf numFmtId="176" fontId="11" fillId="0" borderId="8" xfId="0" applyNumberFormat="1" applyFont="1" applyBorder="1" applyAlignment="1">
      <alignment vertical="center" shrinkToFit="1"/>
    </xf>
    <xf numFmtId="176" fontId="13" fillId="0" borderId="9" xfId="0" applyNumberFormat="1" applyFont="1" applyBorder="1" applyAlignment="1">
      <alignment vertical="center" shrinkToFit="1"/>
    </xf>
    <xf numFmtId="176" fontId="9" fillId="3" borderId="10" xfId="0" applyNumberFormat="1" applyFont="1" applyFill="1" applyBorder="1" applyAlignment="1">
      <alignment vertical="center" shrinkToFit="1"/>
    </xf>
    <xf numFmtId="178" fontId="7" fillId="0" borderId="11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1" fontId="7" fillId="0" borderId="12" xfId="1" applyFont="1" applyBorder="1" applyAlignment="1">
      <alignment horizontal="center" vertical="center"/>
    </xf>
    <xf numFmtId="41" fontId="7" fillId="0" borderId="13" xfId="1" applyFont="1" applyBorder="1" applyAlignment="1">
      <alignment horizontal="center" vertical="center"/>
    </xf>
    <xf numFmtId="41" fontId="7" fillId="3" borderId="14" xfId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7"/>
        <name val="Verdana"/>
        <family val="2"/>
        <scheme val="none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Verdana"/>
        <family val="2"/>
        <scheme val="none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6"/>
        <name val="Verdana"/>
        <family val="2"/>
        <scheme val="none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Verdana"/>
        <family val="2"/>
        <scheme val="none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Verdana"/>
        <family val="2"/>
        <scheme val="none"/>
      </font>
      <numFmt numFmtId="176" formatCode="#,##0_ ;[Red]\-#,##0\ "/>
      <alignment horizontal="general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맑은 고딕"/>
        <scheme val="minor"/>
      </font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맑은 고딕"/>
        <scheme val="minor"/>
      </font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none"/>
      </font>
      <numFmt numFmtId="19" formatCode="yyyy/mm/dd"/>
    </dxf>
    <dxf>
      <font>
        <b val="0"/>
        <strike val="0"/>
        <outline val="0"/>
        <shadow val="0"/>
        <u val="none"/>
        <vertAlign val="baseline"/>
        <sz val="9"/>
        <color theme="1" tint="0.499984740745262"/>
        <name val="맑은 고딕"/>
        <scheme val="minor"/>
      </font>
    </dxf>
    <dxf>
      <border>
        <bottom style="thin">
          <color theme="0" tint="-0.14996795556505021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맑은 고딕"/>
        <family val="3"/>
        <charset val="129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border>
        <left/>
        <right/>
        <top/>
        <bottom style="thin">
          <color theme="0" tint="-0.14996795556505021"/>
        </bottom>
        <vertical/>
        <horizontal style="thin">
          <color theme="0" tint="-4.9989318521683403E-2"/>
        </horizontal>
      </border>
    </dxf>
  </dxfs>
  <tableStyles count="1" defaultTableStyle="TableStyleMedium2" defaultPivotStyle="PivotStyleLight16">
    <tableStyle name="표 스타일 1" pivot="0" count="1" xr9:uid="{00000000-0011-0000-FFFF-FFFF00000000}">
      <tableStyleElement type="wholeTable" dxfId="12"/>
    </tableStyle>
  </tableStyles>
  <colors>
    <mruColors>
      <color rgb="FFF8F8F8"/>
      <color rgb="FF66CCFF"/>
      <color rgb="FFCCFFFF"/>
      <color rgb="FF3399FF"/>
      <color rgb="FFDFF1CB"/>
      <color rgb="FFCCFFCC"/>
      <color rgb="FF008000"/>
      <color rgb="FFF5F7F9"/>
      <color rgb="FFFFFF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21050112167201"/>
          <c:y val="7.0379898735024968E-2"/>
          <c:w val="0.82304121181142931"/>
          <c:h val="0.831784148109152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차트!$B$20</c:f>
              <c:strCache>
                <c:ptCount val="1"/>
                <c:pt idx="0">
                  <c:v> 입고량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차트!$C$20:$N$20</c:f>
              <c:numCache>
                <c:formatCode>#,##0_ ;[Red]\-#,##0\ </c:formatCode>
                <c:ptCount val="12"/>
                <c:pt idx="0">
                  <c:v>500</c:v>
                </c:pt>
                <c:pt idx="1">
                  <c:v>700</c:v>
                </c:pt>
                <c:pt idx="2">
                  <c:v>300</c:v>
                </c:pt>
                <c:pt idx="3">
                  <c:v>200</c:v>
                </c:pt>
                <c:pt idx="4">
                  <c:v>400</c:v>
                </c:pt>
                <c:pt idx="5">
                  <c:v>600</c:v>
                </c:pt>
                <c:pt idx="6">
                  <c:v>250</c:v>
                </c:pt>
                <c:pt idx="7">
                  <c:v>350</c:v>
                </c:pt>
                <c:pt idx="8">
                  <c:v>100</c:v>
                </c:pt>
                <c:pt idx="9">
                  <c:v>150</c:v>
                </c:pt>
                <c:pt idx="10">
                  <c:v>450</c:v>
                </c:pt>
                <c:pt idx="11">
                  <c:v>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8E-4A52-AD1E-06F1FFCBBD44}"/>
            </c:ext>
          </c:extLst>
        </c:ser>
        <c:ser>
          <c:idx val="3"/>
          <c:order val="1"/>
          <c:tx>
            <c:strRef>
              <c:f>차트!$B$21</c:f>
              <c:strCache>
                <c:ptCount val="1"/>
                <c:pt idx="0">
                  <c:v> 출고량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차트!$C$21:$N$21</c:f>
              <c:numCache>
                <c:formatCode>#,##0_ ;[Red]\-#,##0\ </c:formatCode>
                <c:ptCount val="12"/>
                <c:pt idx="0">
                  <c:v>120</c:v>
                </c:pt>
                <c:pt idx="1">
                  <c:v>100</c:v>
                </c:pt>
                <c:pt idx="2">
                  <c:v>50</c:v>
                </c:pt>
                <c:pt idx="3">
                  <c:v>80</c:v>
                </c:pt>
                <c:pt idx="4">
                  <c:v>120</c:v>
                </c:pt>
                <c:pt idx="5">
                  <c:v>130</c:v>
                </c:pt>
                <c:pt idx="6">
                  <c:v>200</c:v>
                </c:pt>
                <c:pt idx="7">
                  <c:v>170</c:v>
                </c:pt>
                <c:pt idx="8">
                  <c:v>90</c:v>
                </c:pt>
                <c:pt idx="9">
                  <c:v>100</c:v>
                </c:pt>
                <c:pt idx="10">
                  <c:v>120</c:v>
                </c:pt>
                <c:pt idx="11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8E-4A52-AD1E-06F1FFCBBD44}"/>
            </c:ext>
          </c:extLst>
        </c:ser>
        <c:ser>
          <c:idx val="4"/>
          <c:order val="2"/>
          <c:tx>
            <c:strRef>
              <c:f>차트!$B$22</c:f>
              <c:strCache>
                <c:ptCount val="1"/>
                <c:pt idx="0">
                  <c:v> 재고량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val>
            <c:numRef>
              <c:f>차트!$C$22:$N$22</c:f>
              <c:numCache>
                <c:formatCode>#,##0_ ;[Red]\-#,##0\ </c:formatCode>
                <c:ptCount val="12"/>
                <c:pt idx="0">
                  <c:v>380</c:v>
                </c:pt>
                <c:pt idx="1">
                  <c:v>600</c:v>
                </c:pt>
                <c:pt idx="2">
                  <c:v>250</c:v>
                </c:pt>
                <c:pt idx="3">
                  <c:v>120</c:v>
                </c:pt>
                <c:pt idx="4">
                  <c:v>280</c:v>
                </c:pt>
                <c:pt idx="5">
                  <c:v>470</c:v>
                </c:pt>
                <c:pt idx="6">
                  <c:v>50</c:v>
                </c:pt>
                <c:pt idx="7">
                  <c:v>180</c:v>
                </c:pt>
                <c:pt idx="8">
                  <c:v>10</c:v>
                </c:pt>
                <c:pt idx="9">
                  <c:v>50</c:v>
                </c:pt>
                <c:pt idx="10">
                  <c:v>330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8E-4A52-AD1E-06F1FFCB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0"/>
        <c:axId val="1095864367"/>
        <c:axId val="1095863119"/>
      </c:barChart>
      <c:lineChart>
        <c:grouping val="standard"/>
        <c:varyColors val="0"/>
        <c:ser>
          <c:idx val="5"/>
          <c:order val="3"/>
          <c:tx>
            <c:strRef>
              <c:f>차트!$B$23</c:f>
              <c:strCache>
                <c:ptCount val="1"/>
                <c:pt idx="0">
                  <c:v> 금액 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4"/>
                </a:solidFill>
                <a:round/>
              </a:ln>
              <a:effectLst/>
            </c:spPr>
          </c:marker>
          <c:val>
            <c:numRef>
              <c:f>차트!$C$23:$N$23</c:f>
              <c:numCache>
                <c:formatCode>#,##0_ ;[Red]\-#,##0\ </c:formatCode>
                <c:ptCount val="12"/>
                <c:pt idx="0">
                  <c:v>1900000</c:v>
                </c:pt>
                <c:pt idx="1">
                  <c:v>1800000</c:v>
                </c:pt>
                <c:pt idx="2">
                  <c:v>1250000</c:v>
                </c:pt>
                <c:pt idx="3">
                  <c:v>480000</c:v>
                </c:pt>
                <c:pt idx="4">
                  <c:v>560000</c:v>
                </c:pt>
                <c:pt idx="5">
                  <c:v>2350000</c:v>
                </c:pt>
                <c:pt idx="6">
                  <c:v>250000</c:v>
                </c:pt>
                <c:pt idx="7">
                  <c:v>540000</c:v>
                </c:pt>
                <c:pt idx="8">
                  <c:v>50000</c:v>
                </c:pt>
                <c:pt idx="9">
                  <c:v>200000</c:v>
                </c:pt>
                <c:pt idx="10">
                  <c:v>660000</c:v>
                </c:pt>
                <c:pt idx="11">
                  <c:v>450000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8E-4A52-AD1E-06F1FFCBB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9214303"/>
        <c:axId val="1099210975"/>
      </c:lineChart>
      <c:catAx>
        <c:axId val="1099214303"/>
        <c:scaling>
          <c:orientation val="minMax"/>
        </c:scaling>
        <c:delete val="0"/>
        <c:axPos val="b"/>
        <c:numFmt formatCode="General&quot;월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99210975"/>
        <c:crosses val="autoZero"/>
        <c:auto val="1"/>
        <c:lblAlgn val="ctr"/>
        <c:lblOffset val="100"/>
        <c:noMultiLvlLbl val="0"/>
      </c:catAx>
      <c:valAx>
        <c:axId val="109921097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bg1">
                      <a:lumMod val="95000"/>
                    </a:schemeClr>
                  </a:gs>
                  <a:gs pos="100000">
                    <a:schemeClr val="bg1">
                      <a:lumMod val="85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99214303"/>
        <c:crosses val="autoZero"/>
        <c:crossBetween val="between"/>
      </c:valAx>
      <c:valAx>
        <c:axId val="1095863119"/>
        <c:scaling>
          <c:orientation val="minMax"/>
        </c:scaling>
        <c:delete val="0"/>
        <c:axPos val="r"/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095864367"/>
        <c:crosses val="max"/>
        <c:crossBetween val="between"/>
      </c:valAx>
      <c:catAx>
        <c:axId val="1095864367"/>
        <c:scaling>
          <c:orientation val="minMax"/>
        </c:scaling>
        <c:delete val="1"/>
        <c:axPos val="b"/>
        <c:majorTickMark val="out"/>
        <c:minorTickMark val="none"/>
        <c:tickLblPos val="nextTo"/>
        <c:crossAx val="109586311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9.2735703245749607E-3"/>
          <c:y val="0.27385020172573693"/>
          <c:w val="5.7779535672414985E-2"/>
          <c:h val="0.413476263399693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F8F8F8"/>
      </a:solidFill>
      <a:round/>
    </a:ln>
    <a:effectLst>
      <a:outerShdw blurRad="190500" dir="1800000" algn="ctr" rotWithShape="0">
        <a:prstClr val="black">
          <a:alpha val="14000"/>
        </a:prstClr>
      </a:outerShdw>
    </a:effectLst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5</xdr:row>
      <xdr:rowOff>147637</xdr:rowOff>
    </xdr:from>
    <xdr:to>
      <xdr:col>14</xdr:col>
      <xdr:colOff>962025</xdr:colOff>
      <xdr:row>17</xdr:row>
      <xdr:rowOff>19050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1" displayName="표1" ref="B4:J29" totalsRowShown="0" headerRowDxfId="11" dataDxfId="9" headerRowBorderDxfId="10">
  <tableColumns count="9">
    <tableColumn id="1" xr3:uid="{00000000-0010-0000-0000-000001000000}" name="일자" dataDxfId="8"/>
    <tableColumn id="2" xr3:uid="{00000000-0010-0000-0000-000002000000}" name="품명" dataDxfId="7"/>
    <tableColumn id="4" xr3:uid="{00000000-0010-0000-0000-000004000000}" name="규격" dataDxfId="6"/>
    <tableColumn id="7" xr3:uid="{00000000-0010-0000-0000-000007000000}" name="공사명" dataDxfId="5"/>
    <tableColumn id="13" xr3:uid="{00000000-0010-0000-0000-00000D000000}" name="입고량" dataDxfId="4"/>
    <tableColumn id="14" xr3:uid="{00000000-0010-0000-0000-00000E000000}" name="출고량" dataDxfId="3"/>
    <tableColumn id="9" xr3:uid="{00000000-0010-0000-0000-000009000000}" name="재고량" dataDxfId="2">
      <calculatedColumnFormula>표1[[#This Row],[입고량]]-표1[[#This Row],[출고량]]</calculatedColumnFormula>
    </tableColumn>
    <tableColumn id="10" xr3:uid="{00000000-0010-0000-0000-00000A000000}" name="단가" dataDxfId="1"/>
    <tableColumn id="11" xr3:uid="{00000000-0010-0000-0000-00000B000000}" name="금액" dataDxfId="0">
      <calculatedColumnFormula>표1[[#This Row],[재고량]]*표1[[#This Row],[단가]]</calculatedColumnFormula>
    </tableColumn>
  </tableColumns>
  <tableStyleInfo name="표 스타일 1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사용자 지정 75">
      <a:dk1>
        <a:sysClr val="windowText" lastClr="000000"/>
      </a:dk1>
      <a:lt1>
        <a:sysClr val="window" lastClr="FFFFFF"/>
      </a:lt1>
      <a:dk2>
        <a:srgbClr val="373545"/>
      </a:dk2>
      <a:lt2>
        <a:srgbClr val="DCD8DC"/>
      </a:lt2>
      <a:accent1>
        <a:srgbClr val="7095FF"/>
      </a:accent1>
      <a:accent2>
        <a:srgbClr val="FE6B67"/>
      </a:accent2>
      <a:accent3>
        <a:srgbClr val="F9C94C"/>
      </a:accent3>
      <a:accent4>
        <a:srgbClr val="17BC4D"/>
      </a:accent4>
      <a:accent5>
        <a:srgbClr val="84ACB6"/>
      </a:accent5>
      <a:accent6>
        <a:srgbClr val="6F8183"/>
      </a:accent6>
      <a:hlink>
        <a:srgbClr val="69A020"/>
      </a:hlink>
      <a:folHlink>
        <a:srgbClr val="8C8C8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J29"/>
  <sheetViews>
    <sheetView showGridLines="0" showRowColHeaders="0" showZeros="0" tabSelected="1" zoomScaleNormal="100" workbookViewId="0">
      <selection activeCell="B5" sqref="B5"/>
    </sheetView>
  </sheetViews>
  <sheetFormatPr defaultRowHeight="24.95" customHeight="1" x14ac:dyDescent="0.25"/>
  <cols>
    <col min="1" max="1" width="2.7109375" customWidth="1"/>
    <col min="2" max="2" width="14.7109375" customWidth="1"/>
    <col min="3" max="3" width="22.7109375" customWidth="1"/>
    <col min="4" max="4" width="13.7109375" customWidth="1"/>
    <col min="5" max="5" width="22.7109375" customWidth="1"/>
    <col min="6" max="7" width="10.7109375" customWidth="1"/>
    <col min="8" max="8" width="11.7109375" customWidth="1"/>
    <col min="9" max="9" width="13.7109375" customWidth="1"/>
    <col min="10" max="15" width="14.7109375" customWidth="1"/>
  </cols>
  <sheetData>
    <row r="1" spans="2:10" ht="9.9499999999999993" customHeight="1" x14ac:dyDescent="0.25"/>
    <row r="2" spans="2:10" ht="50.1" customHeight="1" x14ac:dyDescent="0.25">
      <c r="B2" s="22" t="s">
        <v>13</v>
      </c>
      <c r="C2" s="22"/>
    </row>
    <row r="3" spans="2:10" ht="20.100000000000001" customHeight="1" x14ac:dyDescent="0.25"/>
    <row r="4" spans="2:10" ht="22.35" customHeight="1" x14ac:dyDescent="0.25">
      <c r="B4" s="11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</row>
    <row r="5" spans="2:10" ht="24.95" customHeight="1" x14ac:dyDescent="0.25">
      <c r="B5" s="1">
        <v>44927</v>
      </c>
      <c r="C5" s="2" t="s">
        <v>48</v>
      </c>
      <c r="D5" s="2" t="s">
        <v>15</v>
      </c>
      <c r="E5" s="2" t="s">
        <v>16</v>
      </c>
      <c r="F5" s="3">
        <v>500</v>
      </c>
      <c r="G5" s="3">
        <v>120</v>
      </c>
      <c r="H5" s="13">
        <f>표1[[#This Row],[입고량]]-표1[[#This Row],[출고량]]</f>
        <v>380</v>
      </c>
      <c r="I5" s="3">
        <v>5000</v>
      </c>
      <c r="J5" s="6">
        <f>표1[[#This Row],[재고량]]*표1[[#This Row],[단가]]</f>
        <v>1900000</v>
      </c>
    </row>
    <row r="6" spans="2:10" ht="24.95" customHeight="1" x14ac:dyDescent="0.25">
      <c r="B6" s="1">
        <v>44958</v>
      </c>
      <c r="C6" s="2" t="s">
        <v>17</v>
      </c>
      <c r="D6" s="2" t="s">
        <v>18</v>
      </c>
      <c r="E6" s="2" t="s">
        <v>20</v>
      </c>
      <c r="F6" s="3">
        <v>700</v>
      </c>
      <c r="G6" s="3">
        <v>100</v>
      </c>
      <c r="H6" s="13">
        <f>표1[[#This Row],[입고량]]-표1[[#This Row],[출고량]]</f>
        <v>600</v>
      </c>
      <c r="I6" s="3">
        <v>3000</v>
      </c>
      <c r="J6" s="6">
        <f>표1[[#This Row],[재고량]]*표1[[#This Row],[단가]]</f>
        <v>1800000</v>
      </c>
    </row>
    <row r="7" spans="2:10" ht="24.95" customHeight="1" x14ac:dyDescent="0.25">
      <c r="B7" s="1">
        <v>44986</v>
      </c>
      <c r="C7" s="2" t="s">
        <v>21</v>
      </c>
      <c r="D7" s="2" t="s">
        <v>22</v>
      </c>
      <c r="E7" s="2" t="s">
        <v>19</v>
      </c>
      <c r="F7" s="3">
        <v>300</v>
      </c>
      <c r="G7" s="3">
        <v>50</v>
      </c>
      <c r="H7" s="13">
        <f>표1[[#This Row],[입고량]]-표1[[#This Row],[출고량]]</f>
        <v>250</v>
      </c>
      <c r="I7" s="3">
        <v>5000</v>
      </c>
      <c r="J7" s="6">
        <f>표1[[#This Row],[재고량]]*표1[[#This Row],[단가]]</f>
        <v>1250000</v>
      </c>
    </row>
    <row r="8" spans="2:10" ht="24.95" customHeight="1" x14ac:dyDescent="0.25">
      <c r="B8" s="1">
        <v>45017</v>
      </c>
      <c r="C8" s="2" t="s">
        <v>23</v>
      </c>
      <c r="D8" s="2" t="s">
        <v>34</v>
      </c>
      <c r="E8" s="2" t="s">
        <v>24</v>
      </c>
      <c r="F8" s="3">
        <v>200</v>
      </c>
      <c r="G8" s="3">
        <v>80</v>
      </c>
      <c r="H8" s="13">
        <f>표1[[#This Row],[입고량]]-표1[[#This Row],[출고량]]</f>
        <v>120</v>
      </c>
      <c r="I8" s="3">
        <v>4000</v>
      </c>
      <c r="J8" s="6">
        <f>표1[[#This Row],[재고량]]*표1[[#This Row],[단가]]</f>
        <v>480000</v>
      </c>
    </row>
    <row r="9" spans="2:10" ht="24.95" customHeight="1" x14ac:dyDescent="0.25">
      <c r="B9" s="1">
        <v>45047</v>
      </c>
      <c r="C9" s="2" t="s">
        <v>25</v>
      </c>
      <c r="D9" s="2" t="s">
        <v>26</v>
      </c>
      <c r="E9" s="2" t="s">
        <v>27</v>
      </c>
      <c r="F9" s="3">
        <v>400</v>
      </c>
      <c r="G9" s="3">
        <v>120</v>
      </c>
      <c r="H9" s="13">
        <f>표1[[#This Row],[입고량]]-표1[[#This Row],[출고량]]</f>
        <v>280</v>
      </c>
      <c r="I9" s="3">
        <v>2000</v>
      </c>
      <c r="J9" s="6">
        <f>표1[[#This Row],[재고량]]*표1[[#This Row],[단가]]</f>
        <v>560000</v>
      </c>
    </row>
    <row r="10" spans="2:10" ht="24.95" customHeight="1" x14ac:dyDescent="0.25">
      <c r="B10" s="1">
        <v>45078</v>
      </c>
      <c r="C10" s="2" t="s">
        <v>28</v>
      </c>
      <c r="D10" s="2" t="s">
        <v>29</v>
      </c>
      <c r="E10" s="2" t="s">
        <v>31</v>
      </c>
      <c r="F10" s="3">
        <v>600</v>
      </c>
      <c r="G10" s="3">
        <v>130</v>
      </c>
      <c r="H10" s="13">
        <f>표1[[#This Row],[입고량]]-표1[[#This Row],[출고량]]</f>
        <v>470</v>
      </c>
      <c r="I10" s="3">
        <v>5000</v>
      </c>
      <c r="J10" s="6">
        <f>표1[[#This Row],[재고량]]*표1[[#This Row],[단가]]</f>
        <v>2350000</v>
      </c>
    </row>
    <row r="11" spans="2:10" ht="24.95" customHeight="1" x14ac:dyDescent="0.25">
      <c r="B11" s="1">
        <v>45108</v>
      </c>
      <c r="C11" s="2" t="s">
        <v>32</v>
      </c>
      <c r="D11" s="2" t="s">
        <v>33</v>
      </c>
      <c r="E11" s="2" t="s">
        <v>35</v>
      </c>
      <c r="F11" s="3">
        <v>250</v>
      </c>
      <c r="G11" s="3">
        <v>200</v>
      </c>
      <c r="H11" s="13">
        <f>표1[[#This Row],[입고량]]-표1[[#This Row],[출고량]]</f>
        <v>50</v>
      </c>
      <c r="I11" s="3">
        <v>5000</v>
      </c>
      <c r="J11" s="6">
        <f>표1[[#This Row],[재고량]]*표1[[#This Row],[단가]]</f>
        <v>250000</v>
      </c>
    </row>
    <row r="12" spans="2:10" ht="24.95" customHeight="1" x14ac:dyDescent="0.25">
      <c r="B12" s="1">
        <v>45139</v>
      </c>
      <c r="C12" s="2" t="s">
        <v>36</v>
      </c>
      <c r="D12" s="2" t="s">
        <v>37</v>
      </c>
      <c r="E12" s="2" t="s">
        <v>30</v>
      </c>
      <c r="F12" s="3">
        <v>350</v>
      </c>
      <c r="G12" s="3">
        <v>170</v>
      </c>
      <c r="H12" s="13">
        <f>표1[[#This Row],[입고량]]-표1[[#This Row],[출고량]]</f>
        <v>180</v>
      </c>
      <c r="I12" s="3">
        <v>3000</v>
      </c>
      <c r="J12" s="6">
        <f>표1[[#This Row],[재고량]]*표1[[#This Row],[단가]]</f>
        <v>540000</v>
      </c>
    </row>
    <row r="13" spans="2:10" ht="24.95" customHeight="1" x14ac:dyDescent="0.25">
      <c r="B13" s="1">
        <v>45170</v>
      </c>
      <c r="C13" s="2" t="s">
        <v>38</v>
      </c>
      <c r="D13" s="2" t="s">
        <v>39</v>
      </c>
      <c r="E13" s="2" t="s">
        <v>30</v>
      </c>
      <c r="F13" s="3">
        <v>100</v>
      </c>
      <c r="G13" s="3">
        <v>90</v>
      </c>
      <c r="H13" s="13">
        <f>표1[[#This Row],[입고량]]-표1[[#This Row],[출고량]]</f>
        <v>10</v>
      </c>
      <c r="I13" s="3">
        <v>5000</v>
      </c>
      <c r="J13" s="6">
        <f>표1[[#This Row],[재고량]]*표1[[#This Row],[단가]]</f>
        <v>50000</v>
      </c>
    </row>
    <row r="14" spans="2:10" ht="24.95" customHeight="1" x14ac:dyDescent="0.25">
      <c r="B14" s="1">
        <v>45200</v>
      </c>
      <c r="C14" s="2" t="s">
        <v>40</v>
      </c>
      <c r="D14" s="2" t="s">
        <v>41</v>
      </c>
      <c r="E14" s="2" t="s">
        <v>42</v>
      </c>
      <c r="F14" s="3">
        <v>150</v>
      </c>
      <c r="G14" s="3">
        <v>100</v>
      </c>
      <c r="H14" s="13">
        <f>표1[[#This Row],[입고량]]-표1[[#This Row],[출고량]]</f>
        <v>50</v>
      </c>
      <c r="I14" s="3">
        <v>4000</v>
      </c>
      <c r="J14" s="6">
        <f>표1[[#This Row],[재고량]]*표1[[#This Row],[단가]]</f>
        <v>200000</v>
      </c>
    </row>
    <row r="15" spans="2:10" ht="24.95" customHeight="1" x14ac:dyDescent="0.25">
      <c r="B15" s="1">
        <v>45231</v>
      </c>
      <c r="C15" s="2" t="s">
        <v>43</v>
      </c>
      <c r="D15" s="2" t="s">
        <v>44</v>
      </c>
      <c r="E15" s="2" t="s">
        <v>45</v>
      </c>
      <c r="F15" s="3">
        <v>450</v>
      </c>
      <c r="G15" s="3">
        <v>120</v>
      </c>
      <c r="H15" s="13">
        <f>표1[[#This Row],[입고량]]-표1[[#This Row],[출고량]]</f>
        <v>330</v>
      </c>
      <c r="I15" s="3">
        <v>2000</v>
      </c>
      <c r="J15" s="6">
        <f>표1[[#This Row],[재고량]]*표1[[#This Row],[단가]]</f>
        <v>660000</v>
      </c>
    </row>
    <row r="16" spans="2:10" ht="24.95" customHeight="1" x14ac:dyDescent="0.25">
      <c r="B16" s="1">
        <v>45261</v>
      </c>
      <c r="C16" s="2" t="s">
        <v>46</v>
      </c>
      <c r="D16" s="2" t="s">
        <v>44</v>
      </c>
      <c r="E16" s="2" t="s">
        <v>47</v>
      </c>
      <c r="F16" s="3">
        <v>240</v>
      </c>
      <c r="G16" s="3">
        <v>150</v>
      </c>
      <c r="H16" s="13">
        <f>표1[[#This Row],[입고량]]-표1[[#This Row],[출고량]]</f>
        <v>90</v>
      </c>
      <c r="I16" s="3">
        <v>5000</v>
      </c>
      <c r="J16" s="6">
        <f>표1[[#This Row],[재고량]]*표1[[#This Row],[단가]]</f>
        <v>450000</v>
      </c>
    </row>
    <row r="17" spans="2:10" ht="24.95" customHeight="1" x14ac:dyDescent="0.25">
      <c r="B17" s="5"/>
      <c r="C17" s="4"/>
      <c r="D17" s="2"/>
      <c r="E17" s="2"/>
      <c r="F17" s="3"/>
      <c r="G17" s="3"/>
      <c r="H17" s="13">
        <f>표1[[#This Row],[입고량]]-표1[[#This Row],[출고량]]</f>
        <v>0</v>
      </c>
      <c r="I17" s="3"/>
      <c r="J17" s="6">
        <f>표1[[#This Row],[재고량]]*표1[[#This Row],[단가]]</f>
        <v>0</v>
      </c>
    </row>
    <row r="18" spans="2:10" ht="24.95" customHeight="1" x14ac:dyDescent="0.25">
      <c r="B18" s="5"/>
      <c r="C18" s="4"/>
      <c r="D18" s="2"/>
      <c r="E18" s="2"/>
      <c r="F18" s="3"/>
      <c r="G18" s="3"/>
      <c r="H18" s="13">
        <f>표1[[#This Row],[입고량]]-표1[[#This Row],[출고량]]</f>
        <v>0</v>
      </c>
      <c r="I18" s="3"/>
      <c r="J18" s="6">
        <f>표1[[#This Row],[재고량]]*표1[[#This Row],[단가]]</f>
        <v>0</v>
      </c>
    </row>
    <row r="19" spans="2:10" ht="24.95" customHeight="1" x14ac:dyDescent="0.25">
      <c r="B19" s="5"/>
      <c r="C19" s="4"/>
      <c r="D19" s="2"/>
      <c r="E19" s="2"/>
      <c r="F19" s="3"/>
      <c r="G19" s="3"/>
      <c r="H19" s="13">
        <f>표1[[#This Row],[입고량]]-표1[[#This Row],[출고량]]</f>
        <v>0</v>
      </c>
      <c r="I19" s="3"/>
      <c r="J19" s="6">
        <f>표1[[#This Row],[재고량]]*표1[[#This Row],[단가]]</f>
        <v>0</v>
      </c>
    </row>
    <row r="20" spans="2:10" ht="24.95" customHeight="1" x14ac:dyDescent="0.25">
      <c r="B20" s="5"/>
      <c r="C20" s="4"/>
      <c r="D20" s="2"/>
      <c r="E20" s="2"/>
      <c r="F20" s="3"/>
      <c r="G20" s="3"/>
      <c r="H20" s="13">
        <f>표1[[#This Row],[입고량]]-표1[[#This Row],[출고량]]</f>
        <v>0</v>
      </c>
      <c r="I20" s="3"/>
      <c r="J20" s="6">
        <f>표1[[#This Row],[재고량]]*표1[[#This Row],[단가]]</f>
        <v>0</v>
      </c>
    </row>
    <row r="21" spans="2:10" ht="24.95" customHeight="1" x14ac:dyDescent="0.25">
      <c r="B21" s="5"/>
      <c r="C21" s="4"/>
      <c r="D21" s="2"/>
      <c r="E21" s="2"/>
      <c r="F21" s="3"/>
      <c r="G21" s="3"/>
      <c r="H21" s="13">
        <f>표1[[#This Row],[입고량]]-표1[[#This Row],[출고량]]</f>
        <v>0</v>
      </c>
      <c r="I21" s="3"/>
      <c r="J21" s="6">
        <f>표1[[#This Row],[재고량]]*표1[[#This Row],[단가]]</f>
        <v>0</v>
      </c>
    </row>
    <row r="22" spans="2:10" ht="24.95" customHeight="1" x14ac:dyDescent="0.25">
      <c r="B22" s="5"/>
      <c r="C22" s="4"/>
      <c r="D22" s="2"/>
      <c r="E22" s="2"/>
      <c r="F22" s="3"/>
      <c r="G22" s="3"/>
      <c r="H22" s="13">
        <f>표1[[#This Row],[입고량]]-표1[[#This Row],[출고량]]</f>
        <v>0</v>
      </c>
      <c r="I22" s="3"/>
      <c r="J22" s="6">
        <f>표1[[#This Row],[재고량]]*표1[[#This Row],[단가]]</f>
        <v>0</v>
      </c>
    </row>
    <row r="23" spans="2:10" ht="24.95" customHeight="1" x14ac:dyDescent="0.25">
      <c r="B23" s="5"/>
      <c r="C23" s="4"/>
      <c r="D23" s="2"/>
      <c r="E23" s="2"/>
      <c r="F23" s="3"/>
      <c r="G23" s="3"/>
      <c r="H23" s="13">
        <f>표1[[#This Row],[입고량]]-표1[[#This Row],[출고량]]</f>
        <v>0</v>
      </c>
      <c r="I23" s="3"/>
      <c r="J23" s="6">
        <f>표1[[#This Row],[재고량]]*표1[[#This Row],[단가]]</f>
        <v>0</v>
      </c>
    </row>
    <row r="24" spans="2:10" ht="24.95" customHeight="1" x14ac:dyDescent="0.25">
      <c r="B24" s="5"/>
      <c r="C24" s="4"/>
      <c r="D24" s="2"/>
      <c r="E24" s="2"/>
      <c r="F24" s="3"/>
      <c r="G24" s="3"/>
      <c r="H24" s="13">
        <f>표1[[#This Row],[입고량]]-표1[[#This Row],[출고량]]</f>
        <v>0</v>
      </c>
      <c r="I24" s="3"/>
      <c r="J24" s="6">
        <f>표1[[#This Row],[재고량]]*표1[[#This Row],[단가]]</f>
        <v>0</v>
      </c>
    </row>
    <row r="25" spans="2:10" ht="24.95" customHeight="1" x14ac:dyDescent="0.25">
      <c r="B25" s="5"/>
      <c r="C25" s="4"/>
      <c r="D25" s="2"/>
      <c r="E25" s="2"/>
      <c r="F25" s="3"/>
      <c r="G25" s="3"/>
      <c r="H25" s="13">
        <f>표1[[#This Row],[입고량]]-표1[[#This Row],[출고량]]</f>
        <v>0</v>
      </c>
      <c r="I25" s="3"/>
      <c r="J25" s="6">
        <f>표1[[#This Row],[재고량]]*표1[[#This Row],[단가]]</f>
        <v>0</v>
      </c>
    </row>
    <row r="26" spans="2:10" ht="24.95" customHeight="1" x14ac:dyDescent="0.25">
      <c r="B26" s="5"/>
      <c r="C26" s="4"/>
      <c r="D26" s="2"/>
      <c r="E26" s="2"/>
      <c r="F26" s="3"/>
      <c r="G26" s="3"/>
      <c r="H26" s="13">
        <f>표1[[#This Row],[입고량]]-표1[[#This Row],[출고량]]</f>
        <v>0</v>
      </c>
      <c r="I26" s="3"/>
      <c r="J26" s="6">
        <f>표1[[#This Row],[재고량]]*표1[[#This Row],[단가]]</f>
        <v>0</v>
      </c>
    </row>
    <row r="27" spans="2:10" ht="24.95" customHeight="1" x14ac:dyDescent="0.25">
      <c r="B27" s="5"/>
      <c r="C27" s="4"/>
      <c r="D27" s="2"/>
      <c r="E27" s="2"/>
      <c r="F27" s="3"/>
      <c r="G27" s="3"/>
      <c r="H27" s="13">
        <f>표1[[#This Row],[입고량]]-표1[[#This Row],[출고량]]</f>
        <v>0</v>
      </c>
      <c r="I27" s="3"/>
      <c r="J27" s="6">
        <f>표1[[#This Row],[재고량]]*표1[[#This Row],[단가]]</f>
        <v>0</v>
      </c>
    </row>
    <row r="28" spans="2:10" ht="24.95" customHeight="1" x14ac:dyDescent="0.25">
      <c r="B28" s="5"/>
      <c r="C28" s="4"/>
      <c r="D28" s="2"/>
      <c r="E28" s="2"/>
      <c r="F28" s="3"/>
      <c r="G28" s="3"/>
      <c r="H28" s="13">
        <f>표1[[#This Row],[입고량]]-표1[[#This Row],[출고량]]</f>
        <v>0</v>
      </c>
      <c r="I28" s="3"/>
      <c r="J28" s="6">
        <f>표1[[#This Row],[재고량]]*표1[[#This Row],[단가]]</f>
        <v>0</v>
      </c>
    </row>
    <row r="29" spans="2:10" ht="24.95" customHeight="1" x14ac:dyDescent="0.25">
      <c r="B29" s="5"/>
      <c r="C29" s="4"/>
      <c r="D29" s="2"/>
      <c r="E29" s="2"/>
      <c r="F29" s="3"/>
      <c r="G29" s="3"/>
      <c r="H29" s="13">
        <f>표1[[#This Row],[입고량]]-표1[[#This Row],[출고량]]</f>
        <v>0</v>
      </c>
      <c r="I29" s="3"/>
      <c r="J29" s="6">
        <f>표1[[#This Row],[재고량]]*표1[[#This Row],[단가]]</f>
        <v>0</v>
      </c>
    </row>
  </sheetData>
  <mergeCells count="1">
    <mergeCell ref="B2:C2"/>
  </mergeCells>
  <phoneticPr fontId="1" type="noConversion"/>
  <printOptions horizontalCentered="1"/>
  <pageMargins left="0.39370078740157483" right="0.39370078740157483" top="0.39370078740157483" bottom="0.39370078740157483" header="0.39370078740157483" footer="0.39370078740157483"/>
  <pageSetup paperSize="9" scale="71" fitToHeight="0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O23"/>
  <sheetViews>
    <sheetView showGridLines="0" showRowColHeaders="0" zoomScaleNormal="100" workbookViewId="0">
      <selection activeCell="C4" sqref="C4"/>
    </sheetView>
  </sheetViews>
  <sheetFormatPr defaultRowHeight="24.95" customHeight="1" x14ac:dyDescent="0.25"/>
  <cols>
    <col min="1" max="1" width="2.7109375" customWidth="1"/>
    <col min="2" max="2" width="10.7109375" customWidth="1"/>
    <col min="3" max="14" width="13.28515625" customWidth="1"/>
    <col min="15" max="15" width="14.7109375" customWidth="1"/>
  </cols>
  <sheetData>
    <row r="1" spans="2:3" ht="9.9499999999999993" customHeight="1" x14ac:dyDescent="0.25"/>
    <row r="2" spans="2:3" ht="50.1" customHeight="1" x14ac:dyDescent="0.25">
      <c r="B2" s="22" t="s">
        <v>13</v>
      </c>
      <c r="C2" s="22"/>
    </row>
    <row r="3" spans="2:3" ht="20.100000000000001" customHeight="1" x14ac:dyDescent="0.25"/>
    <row r="4" spans="2:3" ht="22.35" customHeight="1" thickBot="1" x14ac:dyDescent="0.3">
      <c r="B4" s="8" t="s">
        <v>49</v>
      </c>
      <c r="C4" s="14">
        <v>2023</v>
      </c>
    </row>
    <row r="5" spans="2:3" ht="9.9499999999999993" customHeight="1" x14ac:dyDescent="0.25">
      <c r="B5" s="8"/>
    </row>
    <row r="6" spans="2:3" ht="24.95" customHeight="1" x14ac:dyDescent="0.25">
      <c r="B6" s="8"/>
    </row>
    <row r="19" spans="1:15" ht="22.35" customHeight="1" x14ac:dyDescent="0.25">
      <c r="B19" s="26" t="s">
        <v>9</v>
      </c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>
        <v>10</v>
      </c>
      <c r="M19" s="12">
        <v>11</v>
      </c>
      <c r="N19" s="12">
        <v>12</v>
      </c>
      <c r="O19" s="16" t="s">
        <v>14</v>
      </c>
    </row>
    <row r="20" spans="1:15" ht="24.95" customHeight="1" x14ac:dyDescent="0.25">
      <c r="A20" s="15"/>
      <c r="B20" s="21" t="s">
        <v>10</v>
      </c>
      <c r="C20" s="9">
        <f>SUMPRODUCT((YEAR(표1[일자])=$C$4)*(MONTH(표1[일자])=C$19)*(표1[입고량]))</f>
        <v>500</v>
      </c>
      <c r="D20" s="9">
        <f>SUMPRODUCT((YEAR(표1[일자])=$C$4)*(MONTH(표1[일자])=D$19)*(표1[입고량]))</f>
        <v>700</v>
      </c>
      <c r="E20" s="9">
        <f>SUMPRODUCT((YEAR(표1[일자])=$C$4)*(MONTH(표1[일자])=E$19)*(표1[입고량]))</f>
        <v>300</v>
      </c>
      <c r="F20" s="9">
        <f>SUMPRODUCT((YEAR(표1[일자])=$C$4)*(MONTH(표1[일자])=F$19)*(표1[입고량]))</f>
        <v>200</v>
      </c>
      <c r="G20" s="9">
        <f>SUMPRODUCT((YEAR(표1[일자])=$C$4)*(MONTH(표1[일자])=G$19)*(표1[입고량]))</f>
        <v>400</v>
      </c>
      <c r="H20" s="9">
        <f>SUMPRODUCT((YEAR(표1[일자])=$C$4)*(MONTH(표1[일자])=H$19)*(표1[입고량]))</f>
        <v>600</v>
      </c>
      <c r="I20" s="9">
        <f>SUMPRODUCT((YEAR(표1[일자])=$C$4)*(MONTH(표1[일자])=I$19)*(표1[입고량]))</f>
        <v>250</v>
      </c>
      <c r="J20" s="9">
        <f>SUMPRODUCT((YEAR(표1[일자])=$C$4)*(MONTH(표1[일자])=J$19)*(표1[입고량]))</f>
        <v>350</v>
      </c>
      <c r="K20" s="9">
        <f>SUMPRODUCT((YEAR(표1[일자])=$C$4)*(MONTH(표1[일자])=K$19)*(표1[입고량]))</f>
        <v>100</v>
      </c>
      <c r="L20" s="9">
        <f>SUMPRODUCT((YEAR(표1[일자])=$C$4)*(MONTH(표1[일자])=L$19)*(표1[입고량]))</f>
        <v>150</v>
      </c>
      <c r="M20" s="9">
        <f>SUMPRODUCT((YEAR(표1[일자])=$C$4)*(MONTH(표1[일자])=M$19)*(표1[입고량]))</f>
        <v>450</v>
      </c>
      <c r="N20" s="9">
        <f>SUMPRODUCT((YEAR(표1[일자])=$C$4)*(MONTH(표1[일자])=N$19)*(표1[입고량]))</f>
        <v>240</v>
      </c>
      <c r="O20" s="17">
        <f t="shared" ref="O20:O23" si="0">SUM(C20:N20)</f>
        <v>4240</v>
      </c>
    </row>
    <row r="21" spans="1:15" ht="24.95" customHeight="1" x14ac:dyDescent="0.25">
      <c r="B21" s="23" t="s">
        <v>11</v>
      </c>
      <c r="C21" s="9">
        <f>SUMPRODUCT((YEAR(표1[일자])=$C$4)*(MONTH(표1[일자])=C$19)*(표1[출고량]))</f>
        <v>120</v>
      </c>
      <c r="D21" s="9">
        <f>SUMPRODUCT((YEAR(표1[일자])=$C$4)*(MONTH(표1[일자])=D$19)*(표1[출고량]))</f>
        <v>100</v>
      </c>
      <c r="E21" s="9">
        <f>SUMPRODUCT((YEAR(표1[일자])=$C$4)*(MONTH(표1[일자])=E$19)*(표1[출고량]))</f>
        <v>50</v>
      </c>
      <c r="F21" s="9">
        <f>SUMPRODUCT((YEAR(표1[일자])=$C$4)*(MONTH(표1[일자])=F$19)*(표1[출고량]))</f>
        <v>80</v>
      </c>
      <c r="G21" s="9">
        <f>SUMPRODUCT((YEAR(표1[일자])=$C$4)*(MONTH(표1[일자])=G$19)*(표1[출고량]))</f>
        <v>120</v>
      </c>
      <c r="H21" s="9">
        <f>SUMPRODUCT((YEAR(표1[일자])=$C$4)*(MONTH(표1[일자])=H$19)*(표1[출고량]))</f>
        <v>130</v>
      </c>
      <c r="I21" s="9">
        <f>SUMPRODUCT((YEAR(표1[일자])=$C$4)*(MONTH(표1[일자])=I$19)*(표1[출고량]))</f>
        <v>200</v>
      </c>
      <c r="J21" s="9">
        <f>SUMPRODUCT((YEAR(표1[일자])=$C$4)*(MONTH(표1[일자])=J$19)*(표1[출고량]))</f>
        <v>170</v>
      </c>
      <c r="K21" s="9">
        <f>SUMPRODUCT((YEAR(표1[일자])=$C$4)*(MONTH(표1[일자])=K$19)*(표1[출고량]))</f>
        <v>90</v>
      </c>
      <c r="L21" s="9">
        <f>SUMPRODUCT((YEAR(표1[일자])=$C$4)*(MONTH(표1[일자])=L$19)*(표1[출고량]))</f>
        <v>100</v>
      </c>
      <c r="M21" s="9">
        <f>SUMPRODUCT((YEAR(표1[일자])=$C$4)*(MONTH(표1[일자])=M$19)*(표1[출고량]))</f>
        <v>120</v>
      </c>
      <c r="N21" s="9">
        <f>SUMPRODUCT((YEAR(표1[일자])=$C$4)*(MONTH(표1[일자])=N$19)*(표1[출고량]))</f>
        <v>150</v>
      </c>
      <c r="O21" s="18">
        <f t="shared" si="0"/>
        <v>1430</v>
      </c>
    </row>
    <row r="22" spans="1:15" ht="24.95" customHeight="1" x14ac:dyDescent="0.25">
      <c r="B22" s="24" t="s">
        <v>12</v>
      </c>
      <c r="C22" s="10">
        <f>SUMPRODUCT((YEAR(표1[일자])=$C$4)*(MONTH(표1[일자])=C$19)*(표1[재고량]))</f>
        <v>380</v>
      </c>
      <c r="D22" s="10">
        <f>SUMPRODUCT((YEAR(표1[일자])=$C$4)*(MONTH(표1[일자])=D$19)*(표1[재고량]))</f>
        <v>600</v>
      </c>
      <c r="E22" s="10">
        <f>SUMPRODUCT((YEAR(표1[일자])=$C$4)*(MONTH(표1[일자])=E$19)*(표1[재고량]))</f>
        <v>250</v>
      </c>
      <c r="F22" s="10">
        <f>SUMPRODUCT((YEAR(표1[일자])=$C$4)*(MONTH(표1[일자])=F$19)*(표1[재고량]))</f>
        <v>120</v>
      </c>
      <c r="G22" s="10">
        <f>SUMPRODUCT((YEAR(표1[일자])=$C$4)*(MONTH(표1[일자])=G$19)*(표1[재고량]))</f>
        <v>280</v>
      </c>
      <c r="H22" s="10">
        <f>SUMPRODUCT((YEAR(표1[일자])=$C$4)*(MONTH(표1[일자])=H$19)*(표1[재고량]))</f>
        <v>470</v>
      </c>
      <c r="I22" s="10">
        <f>SUMPRODUCT((YEAR(표1[일자])=$C$4)*(MONTH(표1[일자])=I$19)*(표1[재고량]))</f>
        <v>50</v>
      </c>
      <c r="J22" s="10">
        <f>SUMPRODUCT((YEAR(표1[일자])=$C$4)*(MONTH(표1[일자])=J$19)*(표1[재고량]))</f>
        <v>180</v>
      </c>
      <c r="K22" s="10">
        <f>SUMPRODUCT((YEAR(표1[일자])=$C$4)*(MONTH(표1[일자])=K$19)*(표1[재고량]))</f>
        <v>10</v>
      </c>
      <c r="L22" s="10">
        <f>SUMPRODUCT((YEAR(표1[일자])=$C$4)*(MONTH(표1[일자])=L$19)*(표1[재고량]))</f>
        <v>50</v>
      </c>
      <c r="M22" s="10">
        <f>SUMPRODUCT((YEAR(표1[일자])=$C$4)*(MONTH(표1[일자])=M$19)*(표1[재고량]))</f>
        <v>330</v>
      </c>
      <c r="N22" s="10">
        <f>SUMPRODUCT((YEAR(표1[일자])=$C$4)*(MONTH(표1[일자])=N$19)*(표1[재고량]))</f>
        <v>90</v>
      </c>
      <c r="O22" s="19">
        <f t="shared" si="0"/>
        <v>2810</v>
      </c>
    </row>
    <row r="23" spans="1:15" ht="24.95" customHeight="1" x14ac:dyDescent="0.25">
      <c r="B23" s="25" t="s">
        <v>8</v>
      </c>
      <c r="C23" s="7">
        <f>SUMPRODUCT((YEAR(표1[일자])=$C$4)*(MONTH(표1[일자])=C$19)*(표1[금액]))</f>
        <v>1900000</v>
      </c>
      <c r="D23" s="7">
        <f>SUMPRODUCT((YEAR(표1[일자])=$C$4)*(MONTH(표1[일자])=D$19)*(표1[금액]))</f>
        <v>1800000</v>
      </c>
      <c r="E23" s="7">
        <f>SUMPRODUCT((YEAR(표1[일자])=$C$4)*(MONTH(표1[일자])=E$19)*(표1[금액]))</f>
        <v>1250000</v>
      </c>
      <c r="F23" s="7">
        <f>SUMPRODUCT((YEAR(표1[일자])=$C$4)*(MONTH(표1[일자])=F$19)*(표1[금액]))</f>
        <v>480000</v>
      </c>
      <c r="G23" s="7">
        <f>SUMPRODUCT((YEAR(표1[일자])=$C$4)*(MONTH(표1[일자])=G$19)*(표1[금액]))</f>
        <v>560000</v>
      </c>
      <c r="H23" s="7">
        <f>SUMPRODUCT((YEAR(표1[일자])=$C$4)*(MONTH(표1[일자])=H$19)*(표1[금액]))</f>
        <v>2350000</v>
      </c>
      <c r="I23" s="7">
        <f>SUMPRODUCT((YEAR(표1[일자])=$C$4)*(MONTH(표1[일자])=I$19)*(표1[금액]))</f>
        <v>250000</v>
      </c>
      <c r="J23" s="7">
        <f>SUMPRODUCT((YEAR(표1[일자])=$C$4)*(MONTH(표1[일자])=J$19)*(표1[금액]))</f>
        <v>540000</v>
      </c>
      <c r="K23" s="7">
        <f>SUMPRODUCT((YEAR(표1[일자])=$C$4)*(MONTH(표1[일자])=K$19)*(표1[금액]))</f>
        <v>50000</v>
      </c>
      <c r="L23" s="7">
        <f>SUMPRODUCT((YEAR(표1[일자])=$C$4)*(MONTH(표1[일자])=L$19)*(표1[금액]))</f>
        <v>200000</v>
      </c>
      <c r="M23" s="7">
        <f>SUMPRODUCT((YEAR(표1[일자])=$C$4)*(MONTH(표1[일자])=M$19)*(표1[금액]))</f>
        <v>660000</v>
      </c>
      <c r="N23" s="7">
        <f>SUMPRODUCT((YEAR(표1[일자])=$C$4)*(MONTH(표1[일자])=N$19)*(표1[금액]))</f>
        <v>450000</v>
      </c>
      <c r="O23" s="20">
        <f t="shared" si="0"/>
        <v>10490000</v>
      </c>
    </row>
  </sheetData>
  <mergeCells count="1">
    <mergeCell ref="B2:C2"/>
  </mergeCells>
  <phoneticPr fontId="1" type="noConversion"/>
  <dataValidations count="1">
    <dataValidation type="list" allowBlank="1" showInputMessage="1" showErrorMessage="1" sqref="C4" xr:uid="{00000000-0002-0000-0100-000000000000}">
      <formula1>"2017,2018,2019,2020,2021,2022,2023,2024,2025,2026,2027,2028,2029,2030,2031,2032,2033,2034,2035,2036,2037,2038,2039,2040,2041,2042,2043,2044,2045,2046,2047,2048,2049,2050"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7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제품수불부</vt:lpstr>
      <vt:lpstr>차트</vt:lpstr>
      <vt:lpstr>제품수불부!Print_Area</vt:lpstr>
      <vt:lpstr>차트!Print_Area</vt:lpstr>
    </vt:vector>
  </TitlesOfParts>
  <Manager>(주)예스폼_오동성</Manager>
  <Company>예스폼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제품수불부</dc:title>
  <dc:creator>(주)예스폼_오동성</dc:creator>
  <cp:keywords>www.yesform.com</cp:keywords>
  <dc:description>본 콘텐츠의 저작권은 예스폼(yesform)에 있으며, 무단복제 및 배포시 법적인 처벌을 받을 수 있습니다.</dc:description>
  <cp:lastModifiedBy>예스폼</cp:lastModifiedBy>
  <cp:lastPrinted>2023-09-11T05:28:08Z</cp:lastPrinted>
  <dcterms:created xsi:type="dcterms:W3CDTF">2018-08-21T22:23:57Z</dcterms:created>
  <dcterms:modified xsi:type="dcterms:W3CDTF">2023-09-11T05:28:11Z</dcterms:modified>
</cp:coreProperties>
</file>